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b8b99e3b9d23fe2d/Desktop/DD Überarbeitung/"/>
    </mc:Choice>
  </mc:AlternateContent>
  <xr:revisionPtr revIDLastSave="18" documentId="13_ncr:1_{0F1861C3-25F4-470E-B7A1-BF713FCFABCF}" xr6:coauthVersionLast="47" xr6:coauthVersionMax="47" xr10:uidLastSave="{C0FCEC87-583E-44FA-A619-68F4BD3FAA71}"/>
  <bookViews>
    <workbookView xWindow="-98" yWindow="-98" windowWidth="20715" windowHeight="13875" xr2:uid="{00000000-000D-0000-FFFF-FFFF00000000}"/>
  </bookViews>
  <sheets>
    <sheet name="Tabelle1" sheetId="1" r:id="rId1"/>
    <sheet name="Tabelle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2" l="1"/>
  <c r="C5" i="2" s="1"/>
  <c r="D27" i="1"/>
  <c r="F27" i="1"/>
  <c r="C6" i="2" l="1"/>
  <c r="C7" i="2" s="1"/>
  <c r="C9" i="2" s="1"/>
  <c r="C10" i="2" s="1"/>
  <c r="C11" i="2" s="1"/>
  <c r="C12" i="2" s="1"/>
  <c r="C13" i="2" s="1"/>
  <c r="E16" i="1"/>
  <c r="E14" i="1"/>
  <c r="E12" i="1"/>
  <c r="E8" i="1"/>
  <c r="D6" i="1"/>
  <c r="D7" i="1" s="1"/>
  <c r="E6" i="1"/>
  <c r="F6" i="1" s="1"/>
  <c r="F7" i="1" s="1"/>
  <c r="C14" i="2" l="1"/>
  <c r="C15" i="2" s="1"/>
  <c r="C16" i="2" s="1"/>
  <c r="D8" i="1"/>
  <c r="D9" i="1" s="1"/>
  <c r="D11" i="1" s="1"/>
  <c r="D12" i="1" s="1"/>
  <c r="D13" i="1" s="1"/>
  <c r="D14" i="1" s="1"/>
  <c r="F8" i="1"/>
  <c r="F9" i="1" s="1"/>
  <c r="F11" i="1" s="1"/>
  <c r="F12" i="1" s="1"/>
  <c r="F13" i="1" s="1"/>
  <c r="F14" i="1" s="1"/>
  <c r="F15" i="1" l="1"/>
  <c r="F33" i="1"/>
  <c r="D15" i="1"/>
  <c r="D33" i="1"/>
  <c r="F16" i="1" l="1"/>
  <c r="F17" i="1" s="1"/>
  <c r="F18" i="1" s="1"/>
  <c r="F28" i="1"/>
  <c r="F29" i="1" s="1"/>
  <c r="F31" i="1" s="1"/>
  <c r="D16" i="1"/>
  <c r="D17" i="1" s="1"/>
  <c r="D18" i="1" s="1"/>
  <c r="D28" i="1"/>
  <c r="D29" i="1" s="1"/>
  <c r="D31" i="1" s="1"/>
  <c r="D32" i="1" l="1"/>
</calcChain>
</file>

<file path=xl/sharedStrings.xml><?xml version="1.0" encoding="utf-8"?>
<sst xmlns="http://schemas.openxmlformats.org/spreadsheetml/2006/main" count="66" uniqueCount="38">
  <si>
    <t>M</t>
  </si>
  <si>
    <t>L</t>
  </si>
  <si>
    <t>%</t>
  </si>
  <si>
    <t>Euro</t>
  </si>
  <si>
    <t>-</t>
  </si>
  <si>
    <t>Liefererrabatt</t>
  </si>
  <si>
    <t>=</t>
  </si>
  <si>
    <t>Zieleinkaufspreis</t>
  </si>
  <si>
    <t>Listeneinkaufspreis</t>
  </si>
  <si>
    <t>Liefererskonto</t>
  </si>
  <si>
    <t>Bareinkaufspreis</t>
  </si>
  <si>
    <t>+</t>
  </si>
  <si>
    <t>Bezugskosten</t>
  </si>
  <si>
    <t>Einstandspreis</t>
  </si>
  <si>
    <t>Handlungskosten</t>
  </si>
  <si>
    <t>Selbstkosten</t>
  </si>
  <si>
    <t>Gewinnerwartung</t>
  </si>
  <si>
    <t>Kundenrabatt</t>
  </si>
  <si>
    <t>Bar/Zielverkaufspreis</t>
  </si>
  <si>
    <t>UVP des Herstellers</t>
  </si>
  <si>
    <t>Angebotspreis (netto)</t>
  </si>
  <si>
    <t>Angebotspreis (brutto)</t>
  </si>
  <si>
    <t>In den Herstellungskosten sind allgemeine Marketing- und Vertriebskosten eingepreist, nicht jedoch produktspezifische Kampagnenkosten.</t>
  </si>
  <si>
    <t>Geschätzter VK (brutto)</t>
  </si>
  <si>
    <t>Geschätzter VK (netto)</t>
  </si>
  <si>
    <t>verfügbare Menge</t>
  </si>
  <si>
    <t>Mögliches Marketing-Budget</t>
  </si>
  <si>
    <t xml:space="preserve">Vorgegeben: </t>
  </si>
  <si>
    <t>Google Ads</t>
  </si>
  <si>
    <t>Suchmaschinenoptimierer Produkttext</t>
  </si>
  <si>
    <t>Gap</t>
  </si>
  <si>
    <t>Gap gesamt</t>
  </si>
  <si>
    <t>Notwendiger VK (s. o.)</t>
  </si>
  <si>
    <r>
      <t xml:space="preserve">Gürteltasche </t>
    </r>
    <r>
      <rPr>
        <b/>
        <sz val="11"/>
        <color theme="1"/>
        <rFont val="Calibri"/>
        <family val="2"/>
        <scheme val="minor"/>
      </rPr>
      <t>Skate</t>
    </r>
  </si>
  <si>
    <t>Michael Hugot, Ludwig-Erhard-Berufskolleg Münster</t>
  </si>
  <si>
    <t>Stand: 15.09.2021</t>
  </si>
  <si>
    <t>Martin Lessing, Berufskolleg Bonn-Duisdorf</t>
  </si>
  <si>
    <t>Autoren: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</si>
</sst>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2" xfId="0" applyFont="1" applyBorder="1"/>
    <xf numFmtId="0" fontId="0" fillId="2" borderId="0" xfId="0" applyFill="1"/>
    <xf numFmtId="44" fontId="0" fillId="2" borderId="0" xfId="1" applyFont="1" applyFill="1"/>
    <xf numFmtId="164" fontId="0" fillId="2" borderId="0" xfId="0" applyNumberFormat="1" applyFill="1"/>
    <xf numFmtId="0" fontId="0" fillId="2" borderId="1" xfId="0" applyFill="1" applyBorder="1"/>
    <xf numFmtId="44" fontId="0" fillId="2" borderId="1" xfId="1" applyFont="1" applyFill="1" applyBorder="1"/>
    <xf numFmtId="0" fontId="2" fillId="2" borderId="1" xfId="0" applyFont="1" applyFill="1" applyBorder="1"/>
    <xf numFmtId="44" fontId="2" fillId="2" borderId="1" xfId="1" applyFont="1" applyFill="1" applyBorder="1"/>
    <xf numFmtId="44" fontId="0" fillId="2" borderId="0" xfId="0" applyNumberFormat="1" applyFill="1"/>
    <xf numFmtId="164" fontId="0" fillId="2" borderId="1" xfId="0" applyNumberFormat="1" applyFill="1" applyBorder="1"/>
    <xf numFmtId="44" fontId="0" fillId="2" borderId="1" xfId="0" applyNumberFormat="1" applyFill="1" applyBorder="1"/>
    <xf numFmtId="0" fontId="2" fillId="2" borderId="2" xfId="0" applyFont="1" applyFill="1" applyBorder="1"/>
    <xf numFmtId="44" fontId="2" fillId="2" borderId="2" xfId="0" applyNumberFormat="1" applyFont="1" applyFill="1" applyBorder="1"/>
    <xf numFmtId="0" fontId="0" fillId="3" borderId="0" xfId="0" applyFill="1"/>
    <xf numFmtId="44" fontId="0" fillId="3" borderId="0" xfId="1" applyFont="1" applyFill="1"/>
    <xf numFmtId="164" fontId="0" fillId="3" borderId="0" xfId="0" applyNumberFormat="1" applyFill="1"/>
    <xf numFmtId="0" fontId="0" fillId="3" borderId="1" xfId="0" applyFill="1" applyBorder="1"/>
    <xf numFmtId="44" fontId="0" fillId="3" borderId="1" xfId="1" applyFont="1" applyFill="1" applyBorder="1"/>
    <xf numFmtId="0" fontId="2" fillId="3" borderId="1" xfId="0" applyFont="1" applyFill="1" applyBorder="1"/>
    <xf numFmtId="44" fontId="2" fillId="3" borderId="1" xfId="1" applyFont="1" applyFill="1" applyBorder="1"/>
    <xf numFmtId="44" fontId="0" fillId="3" borderId="0" xfId="0" applyNumberFormat="1" applyFill="1"/>
    <xf numFmtId="164" fontId="0" fillId="3" borderId="1" xfId="0" applyNumberFormat="1" applyFill="1" applyBorder="1"/>
    <xf numFmtId="44" fontId="0" fillId="3" borderId="1" xfId="0" applyNumberFormat="1" applyFill="1" applyBorder="1"/>
    <xf numFmtId="0" fontId="2" fillId="3" borderId="2" xfId="0" applyFont="1" applyFill="1" applyBorder="1"/>
    <xf numFmtId="44" fontId="2" fillId="3" borderId="2" xfId="0" applyNumberFormat="1" applyFont="1" applyFill="1" applyBorder="1"/>
    <xf numFmtId="0" fontId="0" fillId="0" borderId="3" xfId="0" applyBorder="1"/>
    <xf numFmtId="0" fontId="3" fillId="2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9" fontId="2" fillId="2" borderId="2" xfId="2" applyFont="1" applyFill="1" applyBorder="1"/>
    <xf numFmtId="9" fontId="2" fillId="3" borderId="2" xfId="2" applyFont="1" applyFill="1" applyBorder="1"/>
    <xf numFmtId="44" fontId="0" fillId="0" borderId="0" xfId="1" applyFont="1"/>
    <xf numFmtId="9" fontId="0" fillId="0" borderId="0" xfId="0" applyNumberFormat="1"/>
    <xf numFmtId="44" fontId="0" fillId="0" borderId="0" xfId="0" applyNumberFormat="1"/>
    <xf numFmtId="0" fontId="2" fillId="0" borderId="0" xfId="0" applyFont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44" fontId="2" fillId="0" borderId="0" xfId="0" applyNumberFormat="1" applyFont="1" applyAlignment="1">
      <alignment horizontal="center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zoomScale="145" zoomScaleNormal="145" workbookViewId="0"/>
  </sheetViews>
  <sheetFormatPr baseColWidth="10" defaultColWidth="8.86328125" defaultRowHeight="14.25" x14ac:dyDescent="0.45"/>
  <cols>
    <col min="1" max="1" width="1.59765625" customWidth="1"/>
    <col min="2" max="2" width="27.1328125" bestFit="1" customWidth="1"/>
    <col min="4" max="4" width="11" bestFit="1" customWidth="1"/>
    <col min="6" max="6" width="11" bestFit="1" customWidth="1"/>
  </cols>
  <sheetData>
    <row r="1" spans="1:9" x14ac:dyDescent="0.45">
      <c r="B1" t="s">
        <v>33</v>
      </c>
    </row>
    <row r="3" spans="1:9" x14ac:dyDescent="0.45">
      <c r="C3" s="37" t="s">
        <v>0</v>
      </c>
      <c r="D3" s="37"/>
      <c r="E3" s="38" t="s">
        <v>1</v>
      </c>
      <c r="F3" s="38"/>
    </row>
    <row r="4" spans="1:9" x14ac:dyDescent="0.45">
      <c r="A4" s="28"/>
      <c r="B4" s="28"/>
      <c r="C4" s="29" t="s">
        <v>2</v>
      </c>
      <c r="D4" s="29" t="s">
        <v>3</v>
      </c>
      <c r="E4" s="30" t="s">
        <v>2</v>
      </c>
      <c r="F4" s="30" t="s">
        <v>3</v>
      </c>
      <c r="I4" t="s">
        <v>27</v>
      </c>
    </row>
    <row r="5" spans="1:9" x14ac:dyDescent="0.45">
      <c r="B5" t="s">
        <v>8</v>
      </c>
      <c r="C5" s="4"/>
      <c r="D5" s="5">
        <v>39</v>
      </c>
      <c r="E5" s="16"/>
      <c r="F5" s="17">
        <v>45</v>
      </c>
    </row>
    <row r="6" spans="1:9" x14ac:dyDescent="0.45">
      <c r="A6" t="s">
        <v>4</v>
      </c>
      <c r="B6" t="s">
        <v>5</v>
      </c>
      <c r="C6" s="6">
        <v>0.3</v>
      </c>
      <c r="D6" s="5">
        <f>ROUND(C6*D5,2)</f>
        <v>11.7</v>
      </c>
      <c r="E6" s="18">
        <f>C6</f>
        <v>0.3</v>
      </c>
      <c r="F6" s="17">
        <f>ROUND(E6*F5,2)</f>
        <v>13.5</v>
      </c>
      <c r="I6" t="s">
        <v>28</v>
      </c>
    </row>
    <row r="7" spans="1:9" x14ac:dyDescent="0.45">
      <c r="A7" s="1" t="s">
        <v>6</v>
      </c>
      <c r="B7" s="1" t="s">
        <v>7</v>
      </c>
      <c r="C7" s="7"/>
      <c r="D7" s="8">
        <f>D5-D6</f>
        <v>27.3</v>
      </c>
      <c r="E7" s="19"/>
      <c r="F7" s="20">
        <f>F5-F6</f>
        <v>31.5</v>
      </c>
      <c r="I7" t="s">
        <v>29</v>
      </c>
    </row>
    <row r="8" spans="1:9" x14ac:dyDescent="0.45">
      <c r="A8" t="s">
        <v>4</v>
      </c>
      <c r="B8" t="s">
        <v>9</v>
      </c>
      <c r="C8" s="6">
        <v>2.5000000000000001E-2</v>
      </c>
      <c r="D8" s="5">
        <f>ROUND(C8*D7,2)</f>
        <v>0.68</v>
      </c>
      <c r="E8" s="18">
        <f>C8</f>
        <v>2.5000000000000001E-2</v>
      </c>
      <c r="F8" s="17">
        <f>ROUND(E8*F7,2)</f>
        <v>0.79</v>
      </c>
    </row>
    <row r="9" spans="1:9" x14ac:dyDescent="0.45">
      <c r="A9" s="1" t="s">
        <v>6</v>
      </c>
      <c r="B9" s="1" t="s">
        <v>10</v>
      </c>
      <c r="C9" s="7"/>
      <c r="D9" s="8">
        <f>D7-D8</f>
        <v>26.62</v>
      </c>
      <c r="E9" s="19"/>
      <c r="F9" s="20">
        <f>F7-F8</f>
        <v>30.71</v>
      </c>
    </row>
    <row r="10" spans="1:9" x14ac:dyDescent="0.45">
      <c r="A10" t="s">
        <v>11</v>
      </c>
      <c r="B10" t="s">
        <v>12</v>
      </c>
      <c r="C10" s="4"/>
      <c r="D10" s="5">
        <v>0.45</v>
      </c>
      <c r="E10" s="16"/>
      <c r="F10" s="17">
        <v>0.45</v>
      </c>
    </row>
    <row r="11" spans="1:9" x14ac:dyDescent="0.45">
      <c r="A11" s="2"/>
      <c r="B11" s="2" t="s">
        <v>13</v>
      </c>
      <c r="C11" s="9"/>
      <c r="D11" s="10">
        <f>D9+D10</f>
        <v>27.07</v>
      </c>
      <c r="E11" s="21"/>
      <c r="F11" s="22">
        <f>F9+F10</f>
        <v>31.16</v>
      </c>
    </row>
    <row r="12" spans="1:9" x14ac:dyDescent="0.45">
      <c r="A12" t="s">
        <v>11</v>
      </c>
      <c r="B12" t="s">
        <v>14</v>
      </c>
      <c r="C12" s="6">
        <v>0.55000000000000004</v>
      </c>
      <c r="D12" s="11">
        <f>ROUND(C12*D11,2)</f>
        <v>14.89</v>
      </c>
      <c r="E12" s="18">
        <f>C12</f>
        <v>0.55000000000000004</v>
      </c>
      <c r="F12" s="23">
        <f>ROUND(E12*F11,2)</f>
        <v>17.14</v>
      </c>
    </row>
    <row r="13" spans="1:9" x14ac:dyDescent="0.45">
      <c r="A13" s="1" t="s">
        <v>6</v>
      </c>
      <c r="B13" s="1" t="s">
        <v>15</v>
      </c>
      <c r="C13" s="12"/>
      <c r="D13" s="13">
        <f>D12+D11</f>
        <v>41.96</v>
      </c>
      <c r="E13" s="24"/>
      <c r="F13" s="25">
        <f>F12+F11</f>
        <v>48.3</v>
      </c>
    </row>
    <row r="14" spans="1:9" x14ac:dyDescent="0.45">
      <c r="A14" t="s">
        <v>11</v>
      </c>
      <c r="B14" t="s">
        <v>16</v>
      </c>
      <c r="C14" s="6">
        <v>0.2</v>
      </c>
      <c r="D14" s="11">
        <f>ROUND(D13*C14,2)</f>
        <v>8.39</v>
      </c>
      <c r="E14" s="18">
        <f>C14</f>
        <v>0.2</v>
      </c>
      <c r="F14" s="23">
        <f>ROUND(F13*E14,2)</f>
        <v>9.66</v>
      </c>
    </row>
    <row r="15" spans="1:9" x14ac:dyDescent="0.45">
      <c r="A15" s="1" t="s">
        <v>6</v>
      </c>
      <c r="B15" s="1" t="s">
        <v>18</v>
      </c>
      <c r="C15" s="12"/>
      <c r="D15" s="13">
        <f>D14+D13</f>
        <v>50.35</v>
      </c>
      <c r="E15" s="24"/>
      <c r="F15" s="25">
        <f>F14+F13</f>
        <v>57.959999999999994</v>
      </c>
    </row>
    <row r="16" spans="1:9" x14ac:dyDescent="0.45">
      <c r="B16" t="s">
        <v>17</v>
      </c>
      <c r="C16" s="6">
        <v>0</v>
      </c>
      <c r="D16" s="11">
        <f>ROUND(D15/(1-C16)*C16,2)</f>
        <v>0</v>
      </c>
      <c r="E16" s="18">
        <f>C16</f>
        <v>0</v>
      </c>
      <c r="F16" s="23">
        <f>ROUND(F15/(1-E16)*E16,2)</f>
        <v>0</v>
      </c>
    </row>
    <row r="17" spans="1:6" ht="14.65" thickBot="1" x14ac:dyDescent="0.5">
      <c r="A17" s="3" t="s">
        <v>6</v>
      </c>
      <c r="B17" s="3" t="s">
        <v>20</v>
      </c>
      <c r="C17" s="14"/>
      <c r="D17" s="15">
        <f>D15+D16</f>
        <v>50.35</v>
      </c>
      <c r="E17" s="26"/>
      <c r="F17" s="27">
        <f>F15+F16</f>
        <v>57.959999999999994</v>
      </c>
    </row>
    <row r="18" spans="1:6" ht="15" thickTop="1" thickBot="1" x14ac:dyDescent="0.5">
      <c r="A18" s="3"/>
      <c r="B18" s="3" t="s">
        <v>21</v>
      </c>
      <c r="C18" s="31">
        <v>1.19</v>
      </c>
      <c r="D18" s="15">
        <f>C18*D17</f>
        <v>59.916499999999999</v>
      </c>
      <c r="E18" s="32">
        <v>1.19</v>
      </c>
      <c r="F18" s="27">
        <f>F17*E18</f>
        <v>68.972399999999993</v>
      </c>
    </row>
    <row r="19" spans="1:6" ht="14.65" thickTop="1" x14ac:dyDescent="0.45">
      <c r="C19" s="4"/>
      <c r="D19" s="4"/>
      <c r="E19" s="16"/>
      <c r="F19" s="16"/>
    </row>
    <row r="20" spans="1:6" x14ac:dyDescent="0.45">
      <c r="B20" t="s">
        <v>19</v>
      </c>
      <c r="C20" s="4"/>
      <c r="D20" s="5">
        <v>79</v>
      </c>
      <c r="E20" s="17"/>
      <c r="F20" s="17">
        <v>99</v>
      </c>
    </row>
    <row r="22" spans="1:6" x14ac:dyDescent="0.45">
      <c r="B22" s="39" t="s">
        <v>22</v>
      </c>
      <c r="C22" s="39"/>
      <c r="D22" s="39"/>
      <c r="E22" s="39"/>
      <c r="F22" s="39"/>
    </row>
    <row r="23" spans="1:6" x14ac:dyDescent="0.45">
      <c r="B23" s="39"/>
      <c r="C23" s="39"/>
      <c r="D23" s="39"/>
      <c r="E23" s="39"/>
      <c r="F23" s="39"/>
    </row>
    <row r="24" spans="1:6" x14ac:dyDescent="0.45">
      <c r="B24" s="39"/>
      <c r="C24" s="39"/>
      <c r="D24" s="39"/>
      <c r="E24" s="39"/>
      <c r="F24" s="39"/>
    </row>
    <row r="26" spans="1:6" x14ac:dyDescent="0.45">
      <c r="B26" t="s">
        <v>23</v>
      </c>
      <c r="D26" s="33">
        <v>74.900000000000006</v>
      </c>
      <c r="E26" s="33"/>
      <c r="F26" s="33">
        <v>89.9</v>
      </c>
    </row>
    <row r="27" spans="1:6" x14ac:dyDescent="0.45">
      <c r="B27" t="s">
        <v>24</v>
      </c>
      <c r="C27" s="34">
        <v>0.19</v>
      </c>
      <c r="D27" s="35">
        <f>ROUND(D26/1.19,2)</f>
        <v>62.94</v>
      </c>
      <c r="E27" s="34">
        <v>0.19</v>
      </c>
      <c r="F27" s="35">
        <f>ROUND(F26/1.19,2)</f>
        <v>75.55</v>
      </c>
    </row>
    <row r="28" spans="1:6" x14ac:dyDescent="0.45">
      <c r="B28" t="s">
        <v>32</v>
      </c>
      <c r="D28" s="35">
        <f>D15</f>
        <v>50.35</v>
      </c>
      <c r="F28" s="35">
        <f>F15</f>
        <v>57.959999999999994</v>
      </c>
    </row>
    <row r="29" spans="1:6" x14ac:dyDescent="0.45">
      <c r="B29" t="s">
        <v>30</v>
      </c>
      <c r="D29" s="35">
        <f>D27-D28</f>
        <v>12.589999999999996</v>
      </c>
      <c r="F29" s="35">
        <f>F27-F28</f>
        <v>17.590000000000003</v>
      </c>
    </row>
    <row r="30" spans="1:6" x14ac:dyDescent="0.45">
      <c r="B30" t="s">
        <v>25</v>
      </c>
      <c r="D30">
        <v>350</v>
      </c>
      <c r="F30">
        <v>150</v>
      </c>
    </row>
    <row r="31" spans="1:6" x14ac:dyDescent="0.45">
      <c r="B31" t="s">
        <v>31</v>
      </c>
      <c r="D31" s="35">
        <f>D30*D29</f>
        <v>4406.4999999999991</v>
      </c>
      <c r="F31" s="35">
        <f>F30*F29</f>
        <v>2638.5000000000005</v>
      </c>
    </row>
    <row r="32" spans="1:6" x14ac:dyDescent="0.45">
      <c r="B32" s="36" t="s">
        <v>26</v>
      </c>
      <c r="C32" s="36"/>
      <c r="D32" s="40">
        <f>SUM(D31:F31)</f>
        <v>7045</v>
      </c>
      <c r="E32" s="40"/>
      <c r="F32" s="40"/>
    </row>
    <row r="33" spans="2:6" x14ac:dyDescent="0.45">
      <c r="B33" t="s">
        <v>16</v>
      </c>
      <c r="D33" s="35">
        <f>D14*D30</f>
        <v>2936.5</v>
      </c>
      <c r="F33" s="35">
        <f>F14*F30</f>
        <v>1449</v>
      </c>
    </row>
    <row r="36" spans="2:6" x14ac:dyDescent="0.45">
      <c r="B36" t="s">
        <v>37</v>
      </c>
    </row>
    <row r="37" spans="2:6" x14ac:dyDescent="0.45">
      <c r="B37" t="s">
        <v>34</v>
      </c>
    </row>
    <row r="38" spans="2:6" x14ac:dyDescent="0.45">
      <c r="B38" t="s">
        <v>36</v>
      </c>
    </row>
    <row r="39" spans="2:6" x14ac:dyDescent="0.45">
      <c r="B39" t="s">
        <v>35</v>
      </c>
    </row>
  </sheetData>
  <mergeCells count="4">
    <mergeCell ref="C3:D3"/>
    <mergeCell ref="E3:F3"/>
    <mergeCell ref="B22:F24"/>
    <mergeCell ref="D32:F3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F3C12-87B8-47A4-997E-C9C6CA92483A}">
  <dimension ref="A1:C18"/>
  <sheetViews>
    <sheetView workbookViewId="0">
      <selection activeCell="C26" sqref="C26"/>
    </sheetView>
  </sheetViews>
  <sheetFormatPr baseColWidth="10" defaultRowHeight="14.25" x14ac:dyDescent="0.45"/>
  <cols>
    <col min="1" max="1" width="19.46484375" bestFit="1" customWidth="1"/>
  </cols>
  <sheetData>
    <row r="1" spans="1:3" x14ac:dyDescent="0.45">
      <c r="B1" s="37" t="s">
        <v>0</v>
      </c>
      <c r="C1" s="37"/>
    </row>
    <row r="2" spans="1:3" x14ac:dyDescent="0.45">
      <c r="A2" s="28"/>
      <c r="B2" s="29" t="s">
        <v>2</v>
      </c>
      <c r="C2" s="29" t="s">
        <v>3</v>
      </c>
    </row>
    <row r="3" spans="1:3" x14ac:dyDescent="0.45">
      <c r="A3" t="s">
        <v>8</v>
      </c>
      <c r="B3" s="4"/>
      <c r="C3" s="5">
        <v>39</v>
      </c>
    </row>
    <row r="4" spans="1:3" x14ac:dyDescent="0.45">
      <c r="A4" t="s">
        <v>5</v>
      </c>
      <c r="B4" s="6">
        <v>0.3</v>
      </c>
      <c r="C4" s="5">
        <f>ROUND(B4*C3,2)</f>
        <v>11.7</v>
      </c>
    </row>
    <row r="5" spans="1:3" x14ac:dyDescent="0.45">
      <c r="A5" s="1" t="s">
        <v>7</v>
      </c>
      <c r="B5" s="7"/>
      <c r="C5" s="8">
        <f>C3-C4</f>
        <v>27.3</v>
      </c>
    </row>
    <row r="6" spans="1:3" x14ac:dyDescent="0.45">
      <c r="A6" t="s">
        <v>9</v>
      </c>
      <c r="B6" s="6">
        <v>2.5000000000000001E-2</v>
      </c>
      <c r="C6" s="5">
        <f>ROUND(B6*C5,2)</f>
        <v>0.68</v>
      </c>
    </row>
    <row r="7" spans="1:3" x14ac:dyDescent="0.45">
      <c r="A7" s="1" t="s">
        <v>10</v>
      </c>
      <c r="B7" s="7"/>
      <c r="C7" s="8">
        <f>C5-C6</f>
        <v>26.62</v>
      </c>
    </row>
    <row r="8" spans="1:3" x14ac:dyDescent="0.45">
      <c r="A8" t="s">
        <v>12</v>
      </c>
      <c r="B8" s="4"/>
      <c r="C8" s="5">
        <v>0.45</v>
      </c>
    </row>
    <row r="9" spans="1:3" x14ac:dyDescent="0.45">
      <c r="A9" s="2" t="s">
        <v>13</v>
      </c>
      <c r="B9" s="9"/>
      <c r="C9" s="10">
        <f>C7+C8</f>
        <v>27.07</v>
      </c>
    </row>
    <row r="10" spans="1:3" x14ac:dyDescent="0.45">
      <c r="A10" t="s">
        <v>14</v>
      </c>
      <c r="B10" s="6">
        <v>0.55000000000000004</v>
      </c>
      <c r="C10" s="11">
        <f>ROUND(B10*C9,2)</f>
        <v>14.89</v>
      </c>
    </row>
    <row r="11" spans="1:3" x14ac:dyDescent="0.45">
      <c r="A11" s="1" t="s">
        <v>15</v>
      </c>
      <c r="B11" s="12"/>
      <c r="C11" s="13">
        <f>C10+C9</f>
        <v>41.96</v>
      </c>
    </row>
    <row r="12" spans="1:3" x14ac:dyDescent="0.45">
      <c r="A12" t="s">
        <v>16</v>
      </c>
      <c r="B12" s="6">
        <v>0.2</v>
      </c>
      <c r="C12" s="11">
        <f>ROUND(C11*B12,2)</f>
        <v>8.39</v>
      </c>
    </row>
    <row r="13" spans="1:3" x14ac:dyDescent="0.45">
      <c r="A13" s="1" t="s">
        <v>18</v>
      </c>
      <c r="B13" s="12"/>
      <c r="C13" s="13">
        <f>C12+C11</f>
        <v>50.35</v>
      </c>
    </row>
    <row r="14" spans="1:3" x14ac:dyDescent="0.45">
      <c r="A14" t="s">
        <v>17</v>
      </c>
      <c r="B14" s="6">
        <v>0</v>
      </c>
      <c r="C14" s="11">
        <f>ROUND(C13/(1-B14)*B14,2)</f>
        <v>0</v>
      </c>
    </row>
    <row r="15" spans="1:3" ht="14.65" thickBot="1" x14ac:dyDescent="0.5">
      <c r="A15" s="3" t="s">
        <v>20</v>
      </c>
      <c r="B15" s="14"/>
      <c r="C15" s="15">
        <f>C13+C14</f>
        <v>50.35</v>
      </c>
    </row>
    <row r="16" spans="1:3" ht="15" thickTop="1" thickBot="1" x14ac:dyDescent="0.5">
      <c r="A16" s="3" t="s">
        <v>21</v>
      </c>
      <c r="B16" s="31">
        <v>1.19</v>
      </c>
      <c r="C16" s="15">
        <f>B16*C15</f>
        <v>59.916499999999999</v>
      </c>
    </row>
    <row r="17" spans="1:3" ht="14.65" thickTop="1" x14ac:dyDescent="0.45">
      <c r="B17" s="4"/>
      <c r="C17" s="4"/>
    </row>
    <row r="18" spans="1:3" x14ac:dyDescent="0.45">
      <c r="A18" t="s">
        <v>19</v>
      </c>
      <c r="B18" s="4"/>
      <c r="C18" s="5">
        <v>79</v>
      </c>
    </row>
  </sheetData>
  <mergeCells count="1">
    <mergeCell ref="B1:C1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8E60AB3809DD4E9147B40A6E2F6417" ma:contentTypeVersion="12" ma:contentTypeDescription="Ein neues Dokument erstellen." ma:contentTypeScope="" ma:versionID="4344d67b7d90164e66f230baa7d6e32e">
  <xsd:schema xmlns:xsd="http://www.w3.org/2001/XMLSchema" xmlns:xs="http://www.w3.org/2001/XMLSchema" xmlns:p="http://schemas.microsoft.com/office/2006/metadata/properties" xmlns:ns2="311c45a7-8ded-48fe-beea-6717c9537012" xmlns:ns3="aaa33d81-4a70-40cb-a1b8-3e5ed8cdd63c" targetNamespace="http://schemas.microsoft.com/office/2006/metadata/properties" ma:root="true" ma:fieldsID="909bdccc04ef6f94dc1e2cc2ddc749b8" ns2:_="" ns3:_="">
    <xsd:import namespace="311c45a7-8ded-48fe-beea-6717c9537012"/>
    <xsd:import namespace="aaa33d81-4a70-40cb-a1b8-3e5ed8cdd6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1c45a7-8ded-48fe-beea-6717c95370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33d81-4a70-40cb-a1b8-3e5ed8cdd63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3D9EF6-A885-4187-A4C3-7355B4AFA2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ED6619-A5CA-4252-A8CC-51EBAF682D4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C1A7047-42A0-4482-9ED1-E50B73DE7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1c45a7-8ded-48fe-beea-6717c9537012"/>
    <ds:schemaRef ds:uri="aaa33d81-4a70-40cb-a1b8-3e5ed8cdd6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LEBKHugot</dc:creator>
  <cp:lastModifiedBy>Andreas Berger</cp:lastModifiedBy>
  <dcterms:created xsi:type="dcterms:W3CDTF">2015-06-05T18:19:34Z</dcterms:created>
  <dcterms:modified xsi:type="dcterms:W3CDTF">2023-04-03T16:30:10Z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0x010100038E60AB3809DD4E9147B40A6E2F6417</vt:lpwstr>
  </property>
</Properties>
</file>